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<sst xmlns="http://schemas.openxmlformats.org/spreadsheetml/2006/main" count="43" uniqueCount="43">
  <si>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</si>
  <si>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IFA005</t>
  </si>
  <si>
    <t xml:space="preserve">m</t>
  </si>
  <si>
    <t xml:space="preserve">Acometida de abastecimiento de agua potable.</t>
  </si>
  <si>
    <r>
      <rPr>
        <sz val="8.25"/>
        <color rgb="FF000000"/>
        <rFont val="Arial"/>
        <family val="2"/>
      </rPr>
      <t xml:space="preserve">Acometida enterrada para abastecimiento de agua potable de tubo de polietileno PE 100, de color negro con bandas de color azul con acabado efecto espejo por el interior, Repolen Monocapa PE 100, PN=10 bar, SDR17, serie 8, "REPOLEN", de 32 mm de diámetro exterior y 2 mm de espesor, colocada sobre lecho de arena de 15 cm de espesor, en el fondo de la zanja previamente excavada, debidamente compactada y nivelada con pisón vibrante de guiado manual, relleno lateral compactando hasta los riñones y posterior relleno con la misma arena hasta 10 cm por encima de la generatriz superior de la tubería. Incluso, accesorios y piezas especiales. El precio no incluye el levantado del firme existente, la excavación, el relleno principal ni la reposición posterior del firme.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</si>
  <si>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</si>
  <si>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</si>
  <si>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</si>
  <si>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</si>
  <si>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</si>
  <si>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</si>
  <si>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</si>
  <si>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mt01ara010a</t>
  </si>
  <si>
    <t xml:space="preserve">m³</t>
  </si>
  <si>
    <t xml:space="preserve">Arena con granulometría de 0 a 5 mm de diámetro, limpia.</t>
  </si>
  <si>
    <t xml:space="preserve">mt37rep320sae</t>
  </si>
  <si>
    <t xml:space="preserve">m</t>
  </si>
  <si>
    <t xml:space="preserve">Tubo de polietileno PE 100, de color negro con bandas de color azul con acabado efecto espejo por el interior, Repolen Monocapa PE 100, PN=10 bar, SDR17, serie 8, "REPOLEN", de 32 mm de diámetro exterior y 2 mm de espesor, según UNE-EN 12201-2 y AENOR RP 001.01, suministrado en barras de 6 m de longitud, con el precio incrementado el 20% en concepto de accesorios y piezas especiales.</t>
  </si>
  <si>
    <t xml:space="preserve">Subtotal materiales:</t>
  </si>
  <si>
    <t xml:space="preserve">Equipo y maquinaria</t>
  </si>
  <si>
    <t xml:space="preserve">mq02rop020</t>
  </si>
  <si>
    <t xml:space="preserve">h</t>
  </si>
  <si>
    <t xml:space="preserve">Pisón vibrante de guiado manual, de 80 kg, con placa de 30x30 cm, tipo rana.</t>
  </si>
  <si>
    <t xml:space="preserve">Subtotal equipo y maquinaria:</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</si>
  <si>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</si>
  <si>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</si>
  <si>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</si>
  <si>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</si>
  <si>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</si>
  <si>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</si>
  <si>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</si>
  <si>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</si>
  <si>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</si>
  <si>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</si>
  <si>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</si>
  <si>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</si>
  <si>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</si>
  <si>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</si>
  <si>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</si>
  <si>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</si>
  <si>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</si>
  <si>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1,29€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</si>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</sst>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61" customWidth="1"/>
    <col min="3" max="3" width="1.19" customWidth="1"/>
    <col min="4" max="4" width="7.65" customWidth="1"/>
    <col min="5" max="5" width="69.02" customWidth="1"/>
    <col min="6" max="6" width="16.66" customWidth="1"/>
    <col min="7" max="7" width="12.24"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0.112</v>
      </c>
      <c r="G10" s="12">
        <v>14.3</v>
      </c>
      <c r="H10" s="12">
        <f ca="1">ROUND(INDIRECT(ADDRESS(ROW()+(0), COLUMN()+(-2), 1))*INDIRECT(ADDRESS(ROW()+(0), COLUMN()+(-1), 1)), 2)</f>
        <v>1.6</v>
      </c>
    </row>
    <row r="11" spans="1:8" ht="55.50" thickBot="1" customHeight="1">
      <c r="A11" s="1" t="s">
        <v>15</v>
      </c>
      <c r="B11" s="1"/>
      <c r="C11" s="1"/>
      <c r="D11" s="10" t="s">
        <v>16</v>
      </c>
      <c r="E11" s="1" t="s">
        <v>17</v>
      </c>
      <c r="F11" s="13">
        <v>1</v>
      </c>
      <c r="G11" s="14">
        <v>1.07</v>
      </c>
      <c r="H11" s="14">
        <f ca="1">ROUND(INDIRECT(ADDRESS(ROW()+(0), COLUMN()+(-2), 1))*INDIRECT(ADDRESS(ROW()+(0), COLUMN()+(-1), 1)), 2)</f>
        <v>1.07</v>
      </c>
    </row>
    <row r="12" spans="1:8" ht="13.50" thickBot="1" customHeight="1">
      <c r="A12" s="15"/>
      <c r="B12" s="15"/>
      <c r="C12" s="15"/>
      <c r="D12" s="15"/>
      <c r="E12" s="15"/>
      <c r="F12" s="9" t="s">
        <v>18</v>
      </c>
      <c r="G12" s="9"/>
      <c r="H12" s="17">
        <f ca="1">ROUND(SUM(INDIRECT(ADDRESS(ROW()+(-1), COLUMN()+(0), 1)),INDIRECT(ADDRESS(ROW()+(-2), COLUMN()+(0), 1))), 2)</f>
        <v>2.67</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3">
        <v>0.402</v>
      </c>
      <c r="G14" s="14">
        <v>3.92</v>
      </c>
      <c r="H14" s="14">
        <f ca="1">ROUND(INDIRECT(ADDRESS(ROW()+(0), COLUMN()+(-2), 1))*INDIRECT(ADDRESS(ROW()+(0), COLUMN()+(-1), 1)), 2)</f>
        <v>1.58</v>
      </c>
    </row>
    <row r="15" spans="1:8" ht="13.50" thickBot="1" customHeight="1">
      <c r="A15" s="15"/>
      <c r="B15" s="15"/>
      <c r="C15" s="15"/>
      <c r="D15" s="15"/>
      <c r="E15" s="15"/>
      <c r="F15" s="9" t="s">
        <v>23</v>
      </c>
      <c r="G15" s="9"/>
      <c r="H15" s="17">
        <f ca="1">ROUND(SUM(INDIRECT(ADDRESS(ROW()+(-1), COLUMN()+(0), 1))), 2)</f>
        <v>1.58</v>
      </c>
    </row>
    <row r="16" spans="1:8" ht="13.50" thickBot="1" customHeight="1">
      <c r="A16" s="15">
        <v>3</v>
      </c>
      <c r="B16" s="15"/>
      <c r="C16" s="15"/>
      <c r="D16" s="15"/>
      <c r="E16" s="18" t="s">
        <v>24</v>
      </c>
      <c r="F16" s="18"/>
      <c r="G16" s="15"/>
      <c r="H16" s="15"/>
    </row>
    <row r="17" spans="1:8" ht="13.50" thickBot="1" customHeight="1">
      <c r="A17" s="1" t="s">
        <v>25</v>
      </c>
      <c r="B17" s="1"/>
      <c r="C17" s="1"/>
      <c r="D17" s="10" t="s">
        <v>26</v>
      </c>
      <c r="E17" s="1" t="s">
        <v>27</v>
      </c>
      <c r="F17" s="11">
        <v>0.324</v>
      </c>
      <c r="G17" s="12">
        <v>22.13</v>
      </c>
      <c r="H17" s="12">
        <f ca="1">ROUND(INDIRECT(ADDRESS(ROW()+(0), COLUMN()+(-2), 1))*INDIRECT(ADDRESS(ROW()+(0), COLUMN()+(-1), 1)), 2)</f>
        <v>7.17</v>
      </c>
    </row>
    <row r="18" spans="1:8" ht="13.50" thickBot="1" customHeight="1">
      <c r="A18" s="1" t="s">
        <v>28</v>
      </c>
      <c r="B18" s="1"/>
      <c r="C18" s="1"/>
      <c r="D18" s="10" t="s">
        <v>29</v>
      </c>
      <c r="E18" s="1" t="s">
        <v>30</v>
      </c>
      <c r="F18" s="11">
        <v>0.342</v>
      </c>
      <c r="G18" s="12">
        <v>20.78</v>
      </c>
      <c r="H18" s="12">
        <f ca="1">ROUND(INDIRECT(ADDRESS(ROW()+(0), COLUMN()+(-2), 1))*INDIRECT(ADDRESS(ROW()+(0), COLUMN()+(-1), 1)), 2)</f>
        <v>7.11</v>
      </c>
    </row>
    <row r="19" spans="1:8" ht="13.50" thickBot="1" customHeight="1">
      <c r="A19" s="1" t="s">
        <v>31</v>
      </c>
      <c r="B19" s="1"/>
      <c r="C19" s="1"/>
      <c r="D19" s="10" t="s">
        <v>32</v>
      </c>
      <c r="E19" s="1" t="s">
        <v>33</v>
      </c>
      <c r="F19" s="11">
        <v>0.389</v>
      </c>
      <c r="G19" s="12">
        <v>22.74</v>
      </c>
      <c r="H19" s="12">
        <f ca="1">ROUND(INDIRECT(ADDRESS(ROW()+(0), COLUMN()+(-2), 1))*INDIRECT(ADDRESS(ROW()+(0), COLUMN()+(-1), 1)), 2)</f>
        <v>8.85</v>
      </c>
    </row>
    <row r="20" spans="1:8" ht="13.50" thickBot="1" customHeight="1">
      <c r="A20" s="1" t="s">
        <v>34</v>
      </c>
      <c r="B20" s="1"/>
      <c r="C20" s="1"/>
      <c r="D20" s="10" t="s">
        <v>35</v>
      </c>
      <c r="E20" s="1" t="s">
        <v>36</v>
      </c>
      <c r="F20" s="13">
        <v>0.389</v>
      </c>
      <c r="G20" s="14">
        <v>20.98</v>
      </c>
      <c r="H20" s="14">
        <f ca="1">ROUND(INDIRECT(ADDRESS(ROW()+(0), COLUMN()+(-2), 1))*INDIRECT(ADDRESS(ROW()+(0), COLUMN()+(-1), 1)), 2)</f>
        <v>8.16</v>
      </c>
    </row>
    <row r="21" spans="1:8" ht="13.50" thickBot="1" customHeight="1">
      <c r="A21" s="15"/>
      <c r="B21" s="15"/>
      <c r="C21" s="15"/>
      <c r="D21" s="15"/>
      <c r="E21" s="15"/>
      <c r="F21" s="9" t="s">
        <v>37</v>
      </c>
      <c r="G21" s="9"/>
      <c r="H21" s="17">
        <f ca="1">ROUND(SUM(INDIRECT(ADDRESS(ROW()+(-1), COLUMN()+(0), 1)),INDIRECT(ADDRESS(ROW()+(-2), COLUMN()+(0), 1)),INDIRECT(ADDRESS(ROW()+(-3), COLUMN()+(0), 1)),INDIRECT(ADDRESS(ROW()+(-4), COLUMN()+(0), 1))), 2)</f>
        <v>31.29</v>
      </c>
    </row>
    <row r="22" spans="1:8" ht="13.50" thickBot="1" customHeight="1">
      <c r="A22" s="15">
        <v>4</v>
      </c>
      <c r="B22" s="15"/>
      <c r="C22" s="15"/>
      <c r="D22" s="15"/>
      <c r="E22" s="18" t="s">
        <v>38</v>
      </c>
      <c r="F22" s="18"/>
      <c r="G22" s="15"/>
      <c r="H22" s="15"/>
    </row>
    <row r="23" spans="1:8" ht="13.50" thickBot="1" customHeight="1">
      <c r="A23" s="19"/>
      <c r="B23" s="19"/>
      <c r="C23" s="19"/>
      <c r="D23" s="20" t="s">
        <v>39</v>
      </c>
      <c r="E23" s="19" t="s">
        <v>40</v>
      </c>
      <c r="F23" s="13">
        <v>4</v>
      </c>
      <c r="G23" s="14">
        <f ca="1">ROUND(SUM(INDIRECT(ADDRESS(ROW()+(-2), COLUMN()+(1), 1)),INDIRECT(ADDRESS(ROW()+(-8), COLUMN()+(1), 1)),INDIRECT(ADDRESS(ROW()+(-11), COLUMN()+(1), 1))), 2)</f>
        <v>35.54</v>
      </c>
      <c r="H23" s="14">
        <f ca="1">ROUND(INDIRECT(ADDRESS(ROW()+(0), COLUMN()+(-2), 1))*INDIRECT(ADDRESS(ROW()+(0), COLUMN()+(-1), 1))/100, 2)</f>
        <v>1.42</v>
      </c>
    </row>
    <row r="24" spans="1:8" ht="13.50" thickBot="1" customHeight="1">
      <c r="A24" s="21" t="s">
        <v>41</v>
      </c>
      <c r="B24" s="21"/>
      <c r="C24" s="21"/>
      <c r="D24" s="22"/>
      <c r="E24" s="23"/>
      <c r="F24" s="24" t="s">
        <v>42</v>
      </c>
      <c r="G24" s="25"/>
      <c r="H24" s="26">
        <f ca="1">ROUND(SUM(INDIRECT(ADDRESS(ROW()+(-1), COLUMN()+(0), 1)),INDIRECT(ADDRESS(ROW()+(-3), COLUMN()+(0), 1)),INDIRECT(ADDRESS(ROW()+(-9), COLUMN()+(0), 1)),INDIRECT(ADDRESS(ROW()+(-12), COLUMN()+(0), 1))), 2)</f>
        <v>36.96</v>
      </c>
    </row>
  </sheetData>
  <mergeCells count="28">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 ref="A16:C16"/>
    <mergeCell ref="E16:F16"/>
    <mergeCell ref="A17:C17"/>
    <mergeCell ref="A18:C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